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jghaem\Desktop\تمام وقتی\"/>
    </mc:Choice>
  </mc:AlternateContent>
  <bookViews>
    <workbookView xWindow="0" yWindow="0" windowWidth="23040" windowHeight="78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5" i="1" l="1"/>
  <c r="N44" i="1"/>
  <c r="N43" i="1"/>
  <c r="N42" i="1"/>
  <c r="N41" i="1"/>
  <c r="N57" i="1" l="1"/>
  <c r="N56" i="1"/>
  <c r="N58" i="1"/>
  <c r="N40" i="1" l="1"/>
  <c r="N62" i="1" l="1"/>
  <c r="N61" i="1"/>
  <c r="O60" i="1"/>
  <c r="N60" i="1"/>
  <c r="O56" i="1"/>
  <c r="N53" i="1"/>
  <c r="N52" i="1"/>
  <c r="N51" i="1"/>
  <c r="N38" i="1"/>
  <c r="N37" i="1"/>
  <c r="N36" i="1"/>
  <c r="N35" i="1"/>
  <c r="N34" i="1"/>
  <c r="N32" i="1"/>
  <c r="N31" i="1"/>
  <c r="N30" i="1"/>
  <c r="N28" i="1"/>
  <c r="N27" i="1"/>
  <c r="N21" i="1"/>
  <c r="O17" i="1"/>
  <c r="O13" i="1"/>
  <c r="N46" i="1" l="1"/>
  <c r="O39" i="1" s="1"/>
  <c r="N25" i="1"/>
  <c r="O25" i="1" s="1"/>
  <c r="O51" i="1"/>
  <c r="O63" i="1" l="1"/>
</calcChain>
</file>

<file path=xl/sharedStrings.xml><?xml version="1.0" encoding="utf-8"?>
<sst xmlns="http://schemas.openxmlformats.org/spreadsheetml/2006/main" count="92" uniqueCount="86">
  <si>
    <t>نام خدا</t>
  </si>
  <si>
    <t>دانشگاه علوم پزشکی و خدمات بهداشتی درمانی تبریز</t>
  </si>
  <si>
    <t>معاونت آموزشی</t>
  </si>
  <si>
    <t>فرم تعیین درصد فوق العاده محرومیت از مطب (تمام وقتی)اعضا هیئت علمی در سال</t>
  </si>
  <si>
    <t xml:space="preserve">شماره ملی </t>
  </si>
  <si>
    <t>نام و نام خانوادگی</t>
  </si>
  <si>
    <t>مرتبه علمی</t>
  </si>
  <si>
    <t>پایه</t>
  </si>
  <si>
    <t>گروه آموزشی</t>
  </si>
  <si>
    <t>دانشکده</t>
  </si>
  <si>
    <t>موظفی</t>
  </si>
  <si>
    <t>در صد حق محرومیت از مطب (تمام وقتی) سال قبل</t>
  </si>
  <si>
    <t>از شرایط عقد قرارداد تمام وقتی</t>
  </si>
  <si>
    <t>مجموع هر بخش</t>
  </si>
  <si>
    <t xml:space="preserve"> عدم فعالیت در مراکز درمانی،آزمایشگاهی / داروخانه و یا موسسات آموزشی خارج از دانشگاه</t>
  </si>
  <si>
    <t>فعالیت مستند 54 ساعت در هفته و حضور فیزیکی مستند در واحدهای دانشگاه در بعد از ظهرها(مصوبه 877750 مرخه 97/03/21 هیات رئیسه دانشگاه)</t>
  </si>
  <si>
    <t>در کیلینک های ویژه یا سایر واحد های درمانی - آزمایشگاهی / داروخانه دانشگاه فعالیت درمانی/آموزشی دارید</t>
  </si>
  <si>
    <t>در صورت عدم فعالیت درمانی/آموزشی آیا واجد امتیازات لازم برای فعالیت می باشد؟</t>
  </si>
  <si>
    <t>در صورت فعالیت درمانی/آموزشی تعداد روزهای فعالیت در هفته</t>
  </si>
  <si>
    <r>
      <t>بخش دوم: کمیت آموزشی عضو هیئت علمی در دو نیمسال متوالی گذشته(حداکثر 35 امتیاز)</t>
    </r>
    <r>
      <rPr>
        <b/>
        <sz val="14"/>
        <color rgb="FFFF0000"/>
        <rFont val="Arial"/>
        <family val="2"/>
        <scheme val="minor"/>
      </rPr>
      <t>( تعداد واحد ها بدون احتساب پایان نامه قید شود)</t>
    </r>
  </si>
  <si>
    <t>تعداد واحدهای نظری بدون دریافت حق التدریس بدون احتساب پایان نامه</t>
  </si>
  <si>
    <t>تعداد واحدهای عملی بدون دریافت حق التدریس بدون احتساب پایان نامه</t>
  </si>
  <si>
    <t>تعداد واحدهای بالینی، کارورزی و کار آموزی بدون دریافت حق التدریس</t>
  </si>
  <si>
    <t>جمع</t>
  </si>
  <si>
    <t>تعداد واحدهای نظری با دریافت حق التدریس بدون احتساب پایان نامه</t>
  </si>
  <si>
    <t>تعداد واحدهای عملی با دریافت حق التدریس بدون احتساب پایان نامه</t>
  </si>
  <si>
    <t>تعداد واحدهای بالینی، کارورزی و کار آموزی با دریافت حق التدریس</t>
  </si>
  <si>
    <t>بخش سوم: فعالیتهای پژوهشی عضو هیئت علمی (حداکثر 30 امتیاز)</t>
  </si>
  <si>
    <t>دکتری تخصصی</t>
  </si>
  <si>
    <t>کارشناسی ارشد</t>
  </si>
  <si>
    <t>طرح پایان نامه = پایان نامه ای که طرح تحقیقاتی با هزینه دارد. پایان نامه =طرح بدون هزینه</t>
  </si>
  <si>
    <t xml:space="preserve">استاد راهنما </t>
  </si>
  <si>
    <t xml:space="preserve">استاد مشاور </t>
  </si>
  <si>
    <t>داور</t>
  </si>
  <si>
    <t>استاد راهنما</t>
  </si>
  <si>
    <t>استاد مشاور</t>
  </si>
  <si>
    <t>تعداد طرح پایان نامه مصوب در دست اجرا در طی دو نیمسال متوالی گذشته</t>
  </si>
  <si>
    <t>تعداد پایان نامه مصوب در دست اجرا در طی  دو نیمسال متوالی گذشته</t>
  </si>
  <si>
    <t>نفر اول یا مسئول</t>
  </si>
  <si>
    <t>دیگر موارد</t>
  </si>
  <si>
    <t>داوری مقاله</t>
  </si>
  <si>
    <t>تعداد مقالات در حال انتشار(پذیرفته شده)  یا چاپ شده در ISI در دو نیمسال متوالی گذشته</t>
  </si>
  <si>
    <t>تعداد مقالات در حال انتشار یا چاپ شده در pubmed  یا scopus دو نیمسال متوالی گذشته</t>
  </si>
  <si>
    <t>تعداد مقالات در حال انتشار یا چاپ شده در دیگر مجلات دو نیمسال متوالی گذشته</t>
  </si>
  <si>
    <t>مجری</t>
  </si>
  <si>
    <t>همکار</t>
  </si>
  <si>
    <r>
      <t xml:space="preserve">تعداد طرحهای تحقیقاتی </t>
    </r>
    <r>
      <rPr>
        <b/>
        <sz val="9.5"/>
        <color rgb="FFFF0000"/>
        <rFont val="Arial"/>
        <family val="2"/>
        <scheme val="minor"/>
      </rPr>
      <t>(غیر پایان نامه ای)</t>
    </r>
    <r>
      <rPr>
        <sz val="9.5"/>
        <color theme="1"/>
        <rFont val="Arial"/>
        <family val="2"/>
        <scheme val="minor"/>
      </rPr>
      <t>مصوب در دست اجرا  طی دو نیمسال متوالی گذشته</t>
    </r>
  </si>
  <si>
    <t>تعداد مقالات ارائه شده در همایشها در دو نیمسال متوالی گذشته</t>
  </si>
  <si>
    <t>تعداد سخنرانی در همایشها دو نیمسال متوالی گذشته</t>
  </si>
  <si>
    <t>تعداد کتاب ترجمه شده در دو نیمسال متوالی گذشته</t>
  </si>
  <si>
    <t>تعداد کتاب تالیف شده در دو نیمسال متوالی گذشته</t>
  </si>
  <si>
    <t>بخش چهارم: مسئولیتهای اجرایی (حداکثر 35 امتیاز)</t>
  </si>
  <si>
    <t>بهره مندی مالی</t>
  </si>
  <si>
    <t>آیا مسئولیت اجرایی با امضا رئیس یا معاونین دانشگاه دارید؟ در صورت مثبت بودن جواب قید فرمایید.</t>
  </si>
  <si>
    <t>مسئولیت 1</t>
  </si>
  <si>
    <t>مسئولیت 2</t>
  </si>
  <si>
    <t>مسئولیت 3</t>
  </si>
  <si>
    <t>آیا مسئولیت اجرایی با امضا رئیس یا معاونین دانشکده / مرکز آموزشی درمانی دارید؟ در صورت مثبت بودن جواب قید فرمایید.</t>
  </si>
  <si>
    <t>بخش پنجم: برنامه آموزشی، پژوهشی، درمانی، اجرایی، .. عضو هیئت علمی در اوقات بعد از ظهر( الزامی)</t>
  </si>
  <si>
    <t>روز هفته</t>
  </si>
  <si>
    <t>شنبه</t>
  </si>
  <si>
    <t>یکشنبه</t>
  </si>
  <si>
    <t>دوشنبه</t>
  </si>
  <si>
    <t>سه شنبه</t>
  </si>
  <si>
    <t>چهارشنبه</t>
  </si>
  <si>
    <t>14-16</t>
  </si>
  <si>
    <t>16-18</t>
  </si>
  <si>
    <t>بخش ششم: سایر فعالیتها (7 امتیاز)</t>
  </si>
  <si>
    <t>عضویت در بورد تخصصی کشوری</t>
  </si>
  <si>
    <t>عضویت در شوراها / کمیته ها (بدون پست اجرایی الزامی)</t>
  </si>
  <si>
    <t xml:space="preserve">عضو رسمی هیئت علمی مراکز تحقیقاتی </t>
  </si>
  <si>
    <t>علوم پایه</t>
  </si>
  <si>
    <t>میانگین نمره ارزشیابی توسط دانشجویان در دو نیمسال متوالی گذشته</t>
  </si>
  <si>
    <t>بالینی</t>
  </si>
  <si>
    <t>نمره ارزشیابی مدیر گروه / رئیس بخش آموزشی در دو نیمسال متوالی گذشته</t>
  </si>
  <si>
    <t>نظر معاون آموزشی مرکز آموزشی درمانی در  دو نیمسال متوالی گذشته</t>
  </si>
  <si>
    <t>درصد پیشنهادی کمیته دانشکده</t>
  </si>
  <si>
    <t>درصد مصوب کمیته دانشگاه</t>
  </si>
  <si>
    <t>مجموع</t>
  </si>
  <si>
    <t>برای  نیمسال دوم 1398 و نیمسال اول 1399 مد نظر می باشد.</t>
  </si>
  <si>
    <t>نمره ارزشیابی مدیر گروه در نیمسالهای دو نیمسال متوالی گذشته(این قسمت لطفا توسط مدیر گروه تکمیل شود. از طرف خود استاد عددی وارد نشود)</t>
  </si>
  <si>
    <r>
      <t xml:space="preserve">بخش هفتم: کیفیت آموزشی و پژوهشی و بالینی حضور عضو هیئت علمی در عرصه های آموزشی و پژوهشی و درمانی (حداکثر 24 امتیاز) </t>
    </r>
    <r>
      <rPr>
        <b/>
        <sz val="11"/>
        <color rgb="FFFF0000"/>
        <rFont val="Arial"/>
        <family val="2"/>
        <scheme val="minor"/>
      </rPr>
      <t>توسط مسئول مربوطه تکمیل شود</t>
    </r>
    <r>
      <rPr>
        <b/>
        <sz val="11"/>
        <color theme="1"/>
        <rFont val="Arial"/>
        <family val="2"/>
        <scheme val="minor"/>
      </rPr>
      <t>.</t>
    </r>
  </si>
  <si>
    <t>نظر رئیس دانشکده/معاون آموزشی دانشکده در دو نیمسال متوالی گذشته (این قسمت توسط رئیس دانشکده/معاون آموزشی تکمیل شود. از طرف خود استاد عددی وارد نشود)</t>
  </si>
  <si>
    <t xml:space="preserve"> این فرم بر اساس اعتماد متقابل به صورت خود اظهاری تکمیل می شود و نیاز به هیچ مستندی نیست در صورت مغایرت عضو محترم هیئت علمی پاسخگو بوده و تغییر قرارداد را به دنبال خواهد داشت.</t>
  </si>
  <si>
    <r>
      <rPr>
        <b/>
        <sz val="11"/>
        <color theme="8"/>
        <rFont val="Arial"/>
        <family val="2"/>
        <scheme val="minor"/>
      </rPr>
      <t>توجه :</t>
    </r>
    <r>
      <rPr>
        <b/>
        <sz val="11"/>
        <color rgb="FFFF0000"/>
        <rFont val="Arial"/>
        <family val="2"/>
        <scheme val="minor"/>
      </rPr>
      <t xml:space="preserve"> لطفا پس از دریافت و تکمیل نمودن بخش های مورد نظر ، این فرم را در قالب فایل اکسل از طریق اتوماسیون اداری به رئیس یا معاون آموزشی دانشکده ارسال فرمائيد.</t>
    </r>
  </si>
  <si>
    <t>توجه : لطفا پس از دریافت و تکمیل نمودن بخش های مورد نظر ، این فرم را در قالب فایل اکسل از طریق اتوماسیون اداری به رئیس یا معاون آموزشی دانشکده ارسال فرمائيد.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</si>
</sst>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b/>
      <sz val="14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rgb="FFFF0000"/>
      <name val="Arial"/>
      <family val="2"/>
      <scheme val="minor"/>
    </font>
    <font>
      <b/>
      <sz val="14"/>
      <color rgb="FFFF0000"/>
      <name val="Arial"/>
      <family val="2"/>
      <scheme val="minor"/>
    </font>
    <font>
      <sz val="9.5"/>
      <color theme="1"/>
      <name val="Arial"/>
      <family val="2"/>
      <scheme val="minor"/>
    </font>
    <font>
      <b/>
      <sz val="9.5"/>
      <color rgb="FFFF0000"/>
      <name val="Arial"/>
      <family val="2"/>
      <scheme val="minor"/>
    </font>
    <font>
      <sz val="9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1"/>
      <color theme="8"/>
      <name val="Arial"/>
      <family val="2"/>
      <scheme val="minor"/>
    </font>
    <font>
      <b/>
      <sz val="11"/>
      <color rgb="FFC00000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textRotation="90"/>
    </xf>
    <xf numFmtId="0" fontId="0" fillId="0" borderId="1" xfId="0" applyBorder="1"/>
    <xf numFmtId="49" fontId="0" fillId="2" borderId="1" xfId="0" applyNumberFormat="1" applyFill="1" applyBorder="1" applyAlignment="1" applyProtection="1">
      <alignment vertical="top"/>
      <protection locked="0"/>
    </xf>
    <xf numFmtId="0" fontId="0" fillId="3" borderId="2" xfId="0" applyFill="1" applyBorder="1" applyAlignment="1" applyProtection="1">
      <protection locked="0"/>
    </xf>
    <xf numFmtId="0" fontId="0" fillId="0" borderId="1" xfId="0" applyBorder="1" applyProtection="1"/>
    <xf numFmtId="0" fontId="0" fillId="3" borderId="1" xfId="0" applyFill="1" applyBorder="1" applyProtection="1"/>
    <xf numFmtId="0" fontId="0" fillId="4" borderId="1" xfId="0" applyFill="1" applyBorder="1" applyProtection="1">
      <protection locked="0"/>
    </xf>
    <xf numFmtId="0" fontId="0" fillId="5" borderId="1" xfId="0" applyFill="1" applyBorder="1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4" borderId="4" xfId="0" applyFill="1" applyBorder="1" applyProtection="1">
      <protection locked="0"/>
    </xf>
    <xf numFmtId="0" fontId="0" fillId="0" borderId="13" xfId="0" applyBorder="1" applyAlignment="1">
      <alignment horizontal="center" vertical="center"/>
    </xf>
    <xf numFmtId="0" fontId="0" fillId="6" borderId="17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 applyProtection="1">
      <alignment horizont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6" borderId="2" xfId="0" applyFill="1" applyBorder="1"/>
    <xf numFmtId="0" fontId="0" fillId="6" borderId="3" xfId="0" applyFill="1" applyBorder="1"/>
    <xf numFmtId="0" fontId="0" fillId="6" borderId="19" xfId="0" applyFill="1" applyBorder="1"/>
    <xf numFmtId="0" fontId="8" fillId="0" borderId="1" xfId="0" applyFont="1" applyBorder="1" applyAlignment="1" applyProtection="1"/>
    <xf numFmtId="0" fontId="0" fillId="6" borderId="13" xfId="0" applyFill="1" applyBorder="1" applyAlignment="1"/>
    <xf numFmtId="0" fontId="0" fillId="4" borderId="4" xfId="0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2" fillId="5" borderId="18" xfId="0" applyFont="1" applyFill="1" applyBorder="1" applyAlignment="1"/>
    <xf numFmtId="0" fontId="2" fillId="5" borderId="0" xfId="0" applyFont="1" applyFill="1" applyBorder="1" applyAlignment="1"/>
    <xf numFmtId="0" fontId="2" fillId="5" borderId="1" xfId="0" applyFont="1" applyFill="1" applyBorder="1" applyAlignment="1">
      <alignment horizontal="center" vertical="center"/>
    </xf>
    <xf numFmtId="0" fontId="2" fillId="5" borderId="22" xfId="0" applyFont="1" applyFill="1" applyBorder="1" applyAlignment="1"/>
    <xf numFmtId="0" fontId="0" fillId="0" borderId="13" xfId="0" applyBorder="1"/>
    <xf numFmtId="0" fontId="0" fillId="0" borderId="0" xfId="0" applyAlignment="1">
      <alignment vertical="center"/>
    </xf>
    <xf numFmtId="0" fontId="0" fillId="0" borderId="23" xfId="0" applyBorder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 applyProtection="1">
      <alignment horizontal="right"/>
    </xf>
    <xf numFmtId="0" fontId="0" fillId="3" borderId="4" xfId="0" applyFill="1" applyBorder="1" applyAlignment="1" applyProtection="1">
      <alignment horizontal="center"/>
    </xf>
    <xf numFmtId="0" fontId="0" fillId="3" borderId="5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0" borderId="1" xfId="0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0" fillId="0" borderId="7" xfId="0" applyBorder="1" applyAlignment="1">
      <alignment horizontal="center" textRotation="90"/>
    </xf>
    <xf numFmtId="0" fontId="0" fillId="0" borderId="8" xfId="0" applyBorder="1" applyAlignment="1">
      <alignment horizontal="center" textRotation="90"/>
    </xf>
    <xf numFmtId="0" fontId="0" fillId="0" borderId="9" xfId="0" applyBorder="1" applyAlignment="1">
      <alignment horizontal="center" textRotation="90"/>
    </xf>
    <xf numFmtId="0" fontId="3" fillId="0" borderId="4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6" xfId="0" applyBorder="1" applyAlignment="1">
      <alignment horizontal="right"/>
    </xf>
    <xf numFmtId="0" fontId="4" fillId="0" borderId="6" xfId="0" applyFont="1" applyBorder="1" applyAlignment="1">
      <alignment horizontal="center" vertical="center" wrapText="1"/>
    </xf>
    <xf numFmtId="0" fontId="0" fillId="5" borderId="4" xfId="0" applyFill="1" applyBorder="1" applyAlignment="1" applyProtection="1">
      <alignment horizontal="right"/>
    </xf>
    <xf numFmtId="0" fontId="0" fillId="5" borderId="6" xfId="0" applyFill="1" applyBorder="1" applyAlignment="1" applyProtection="1">
      <alignment horizontal="right"/>
    </xf>
    <xf numFmtId="0" fontId="0" fillId="5" borderId="5" xfId="0" applyFill="1" applyBorder="1" applyAlignment="1" applyProtection="1">
      <alignment horizontal="right"/>
    </xf>
    <xf numFmtId="0" fontId="0" fillId="0" borderId="4" xfId="0" applyBorder="1" applyAlignment="1" applyProtection="1">
      <alignment horizontal="right"/>
    </xf>
    <xf numFmtId="0" fontId="0" fillId="0" borderId="6" xfId="0" applyBorder="1" applyAlignment="1" applyProtection="1">
      <alignment horizontal="right"/>
    </xf>
    <xf numFmtId="0" fontId="0" fillId="0" borderId="5" xfId="0" applyBorder="1" applyAlignment="1" applyProtection="1">
      <alignment horizontal="right"/>
    </xf>
    <xf numFmtId="0" fontId="2" fillId="5" borderId="1" xfId="0" applyFont="1" applyFill="1" applyBorder="1" applyAlignment="1" applyProtection="1">
      <alignment horizontal="right"/>
    </xf>
    <xf numFmtId="0" fontId="0" fillId="5" borderId="1" xfId="0" applyFill="1" applyBorder="1" applyAlignment="1" applyProtection="1">
      <alignment horizontal="center"/>
    </xf>
    <xf numFmtId="0" fontId="0" fillId="5" borderId="4" xfId="0" applyFill="1" applyBorder="1" applyAlignment="1" applyProtection="1">
      <alignment horizontal="center"/>
    </xf>
    <xf numFmtId="0" fontId="0" fillId="0" borderId="10" xfId="0" applyBorder="1" applyAlignment="1">
      <alignment horizontal="center" vertical="center"/>
    </xf>
    <xf numFmtId="0" fontId="2" fillId="5" borderId="4" xfId="0" applyFont="1" applyFill="1" applyBorder="1" applyAlignment="1" applyProtection="1">
      <alignment horizontal="right"/>
    </xf>
    <xf numFmtId="0" fontId="2" fillId="5" borderId="6" xfId="0" applyFont="1" applyFill="1" applyBorder="1" applyAlignment="1" applyProtection="1">
      <alignment horizontal="right"/>
    </xf>
    <xf numFmtId="0" fontId="2" fillId="5" borderId="5" xfId="0" applyFont="1" applyFill="1" applyBorder="1" applyAlignment="1" applyProtection="1">
      <alignment horizontal="right"/>
    </xf>
    <xf numFmtId="0" fontId="0" fillId="6" borderId="11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4" fillId="7" borderId="4" xfId="0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1" xfId="0" applyBorder="1" applyAlignment="1" applyProtection="1">
      <alignment horizontal="center"/>
    </xf>
    <xf numFmtId="0" fontId="0" fillId="6" borderId="15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4" borderId="1" xfId="0" applyFill="1" applyBorder="1" applyAlignment="1" applyProtection="1">
      <alignment horizontal="center"/>
      <protection locked="0"/>
    </xf>
    <xf numFmtId="0" fontId="0" fillId="6" borderId="17" xfId="0" applyFill="1" applyBorder="1" applyAlignment="1">
      <alignment horizontal="center"/>
    </xf>
    <xf numFmtId="0" fontId="6" fillId="0" borderId="1" xfId="0" applyFont="1" applyBorder="1" applyAlignment="1" applyProtection="1">
      <alignment horizontal="right"/>
    </xf>
    <xf numFmtId="0" fontId="2" fillId="5" borderId="4" xfId="0" applyFont="1" applyFill="1" applyBorder="1" applyAlignment="1">
      <alignment horizontal="right"/>
    </xf>
    <xf numFmtId="0" fontId="2" fillId="5" borderId="6" xfId="0" applyFont="1" applyFill="1" applyBorder="1" applyAlignment="1">
      <alignment horizontal="right"/>
    </xf>
    <xf numFmtId="0" fontId="2" fillId="5" borderId="5" xfId="0" applyFont="1" applyFill="1" applyBorder="1" applyAlignment="1">
      <alignment horizontal="right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2" fillId="5" borderId="18" xfId="0" applyFont="1" applyFill="1" applyBorder="1" applyAlignment="1" applyProtection="1">
      <alignment horizontal="right"/>
    </xf>
    <xf numFmtId="0" fontId="2" fillId="5" borderId="0" xfId="0" applyFont="1" applyFill="1" applyBorder="1" applyAlignment="1" applyProtection="1">
      <alignment horizontal="right"/>
    </xf>
    <xf numFmtId="0" fontId="2" fillId="5" borderId="22" xfId="0" applyFont="1" applyFill="1" applyBorder="1" applyAlignment="1" applyProtection="1">
      <alignment horizontal="right"/>
    </xf>
    <xf numFmtId="0" fontId="9" fillId="5" borderId="18" xfId="0" applyFont="1" applyFill="1" applyBorder="1" applyAlignment="1" applyProtection="1">
      <alignment horizontal="right"/>
    </xf>
    <xf numFmtId="0" fontId="9" fillId="5" borderId="0" xfId="0" applyFont="1" applyFill="1" applyBorder="1" applyAlignment="1" applyProtection="1">
      <alignment horizontal="right"/>
    </xf>
    <xf numFmtId="0" fontId="9" fillId="5" borderId="22" xfId="0" applyFont="1" applyFill="1" applyBorder="1" applyAlignment="1" applyProtection="1">
      <alignment horizontal="righ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8" borderId="18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0" fillId="8" borderId="18" xfId="0" applyFill="1" applyBorder="1" applyAlignment="1" applyProtection="1">
      <alignment horizontal="center"/>
    </xf>
    <xf numFmtId="0" fontId="0" fillId="8" borderId="0" xfId="0" applyFill="1" applyBorder="1" applyAlignment="1" applyProtection="1">
      <alignment horizontal="center"/>
    </xf>
    <xf numFmtId="0" fontId="0" fillId="8" borderId="22" xfId="0" applyFill="1" applyBorder="1" applyAlignment="1" applyProtection="1">
      <alignment horizontal="center"/>
    </xf>
    <xf numFmtId="0" fontId="8" fillId="0" borderId="1" xfId="0" applyFont="1" applyBorder="1" applyAlignment="1" applyProtection="1">
      <alignment horizontal="right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rightToLeft="1" tabSelected="1" topLeftCell="A40" zoomScale="98" zoomScaleNormal="98" workbookViewId="0">
      <selection activeCell="S56" sqref="S56"/>
    </sheetView>
  </sheetViews>
  <sheetFormatPr defaultRowHeight="14.25" x14ac:dyDescent="0.2"/>
  <sheetData>
    <row r="1" spans="1:15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1"/>
    </row>
    <row r="2" spans="1:15" x14ac:dyDescent="0.2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1"/>
    </row>
    <row r="3" spans="1:15" x14ac:dyDescent="0.2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1"/>
    </row>
    <row r="4" spans="1:15" ht="15" thickBot="1" x14ac:dyDescent="0.25">
      <c r="A4" s="35" t="s">
        <v>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1"/>
      <c r="O4" s="2"/>
    </row>
    <row r="5" spans="1:15" ht="15" thickBot="1" x14ac:dyDescent="0.25">
      <c r="A5" s="3" t="s">
        <v>4</v>
      </c>
      <c r="B5" s="4"/>
      <c r="C5" s="5"/>
      <c r="D5" s="36" t="s">
        <v>79</v>
      </c>
      <c r="E5" s="36"/>
      <c r="F5" s="36"/>
      <c r="G5" s="36"/>
      <c r="H5" s="36"/>
      <c r="I5" s="36"/>
      <c r="J5" s="36"/>
      <c r="O5" s="2"/>
    </row>
    <row r="6" spans="1:15" ht="15" thickBot="1" x14ac:dyDescent="0.25">
      <c r="A6" s="37" t="s">
        <v>5</v>
      </c>
      <c r="B6" s="37"/>
      <c r="C6" s="38"/>
      <c r="D6" s="39"/>
      <c r="E6" s="38"/>
      <c r="F6" s="39"/>
      <c r="G6" s="6" t="s">
        <v>6</v>
      </c>
      <c r="H6" s="40"/>
      <c r="I6" s="40"/>
      <c r="J6" s="6" t="s">
        <v>7</v>
      </c>
      <c r="K6" s="7"/>
    </row>
    <row r="7" spans="1:15" ht="15" thickBot="1" x14ac:dyDescent="0.25">
      <c r="A7" s="37" t="s">
        <v>8</v>
      </c>
      <c r="B7" s="37"/>
      <c r="C7" s="38"/>
      <c r="D7" s="41"/>
      <c r="E7" s="41"/>
      <c r="F7" s="39"/>
      <c r="G7" s="6" t="s">
        <v>9</v>
      </c>
      <c r="H7" s="40"/>
      <c r="I7" s="40"/>
      <c r="J7" s="6" t="s">
        <v>10</v>
      </c>
      <c r="K7" s="8"/>
    </row>
    <row r="8" spans="1:15" ht="15" thickBot="1" x14ac:dyDescent="0.25">
      <c r="A8" s="42" t="s">
        <v>11</v>
      </c>
      <c r="B8" s="42"/>
      <c r="C8" s="42"/>
      <c r="D8" s="42"/>
      <c r="E8" s="8"/>
      <c r="O8" s="2"/>
    </row>
    <row r="9" spans="1:15" ht="19.5" thickTop="1" thickBot="1" x14ac:dyDescent="0.3">
      <c r="A9" s="43" t="s">
        <v>12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5" t="s">
        <v>13</v>
      </c>
    </row>
    <row r="10" spans="1:15" ht="15" thickBot="1" x14ac:dyDescent="0.25">
      <c r="A10" s="48" t="s">
        <v>14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6"/>
    </row>
    <row r="11" spans="1:15" ht="15" thickBot="1" x14ac:dyDescent="0.25">
      <c r="A11" s="50" t="s">
        <v>15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46"/>
    </row>
    <row r="12" spans="1:15" ht="15.75" thickBot="1" x14ac:dyDescent="0.25">
      <c r="A12" s="52" t="s">
        <v>84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47"/>
    </row>
    <row r="13" spans="1:15" ht="16.5" thickTop="1" thickBot="1" x14ac:dyDescent="0.25">
      <c r="A13" s="52" t="s">
        <v>83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62">
        <f>IF(N14="",0,IF(N16=0,(-(N14-1)*7.5)+(N15*7.5),(-(N14-1)*7.5)+(N15*7.5+(7.5-(N16*1.5)))))</f>
        <v>0</v>
      </c>
    </row>
    <row r="14" spans="1:15" ht="15.75" thickTop="1" thickBot="1" x14ac:dyDescent="0.25">
      <c r="A14" s="56" t="s">
        <v>16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8"/>
      <c r="N14" s="8"/>
      <c r="O14" s="62"/>
    </row>
    <row r="15" spans="1:15" ht="15.75" thickTop="1" thickBot="1" x14ac:dyDescent="0.25">
      <c r="A15" s="56" t="s">
        <v>17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8"/>
      <c r="N15" s="8"/>
      <c r="O15" s="62"/>
    </row>
    <row r="16" spans="1:15" ht="15.75" thickTop="1" thickBot="1" x14ac:dyDescent="0.25">
      <c r="A16" s="56" t="s">
        <v>18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8"/>
      <c r="N16" s="8"/>
      <c r="O16" s="62"/>
    </row>
    <row r="17" spans="1:15" ht="19.5" thickTop="1" thickBot="1" x14ac:dyDescent="0.3">
      <c r="A17" s="63" t="s">
        <v>19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5"/>
      <c r="O17" s="62" t="str">
        <f>IF(K7="","",IF(N21&gt;K7,35,N21*35/K7))</f>
        <v/>
      </c>
    </row>
    <row r="18" spans="1:15" ht="15.75" thickTop="1" thickBot="1" x14ac:dyDescent="0.25">
      <c r="A18" s="56" t="s">
        <v>20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8"/>
      <c r="N18" s="8"/>
      <c r="O18" s="62"/>
    </row>
    <row r="19" spans="1:15" ht="15.75" thickTop="1" thickBot="1" x14ac:dyDescent="0.25">
      <c r="A19" s="56" t="s">
        <v>21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8"/>
      <c r="N19" s="8"/>
      <c r="O19" s="62"/>
    </row>
    <row r="20" spans="1:15" ht="15.75" thickTop="1" thickBot="1" x14ac:dyDescent="0.25">
      <c r="A20" s="56" t="s">
        <v>22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8"/>
      <c r="N20" s="8"/>
      <c r="O20" s="62"/>
    </row>
    <row r="21" spans="1:15" ht="15.75" thickTop="1" thickBot="1" x14ac:dyDescent="0.25">
      <c r="A21" s="53" t="s">
        <v>23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5"/>
      <c r="N21" s="9">
        <f>N18+(N19*1.3)+(N20*1.5)</f>
        <v>0</v>
      </c>
      <c r="O21" s="62"/>
    </row>
    <row r="22" spans="1:15" ht="15.75" thickTop="1" thickBot="1" x14ac:dyDescent="0.25">
      <c r="A22" s="56" t="s">
        <v>24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8"/>
      <c r="N22" s="8"/>
      <c r="O22" s="62"/>
    </row>
    <row r="23" spans="1:15" ht="15.75" thickTop="1" thickBot="1" x14ac:dyDescent="0.25">
      <c r="A23" s="56" t="s">
        <v>25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8"/>
      <c r="N23" s="8"/>
      <c r="O23" s="62"/>
    </row>
    <row r="24" spans="1:15" ht="15.75" thickTop="1" thickBot="1" x14ac:dyDescent="0.25">
      <c r="A24" s="56" t="s">
        <v>26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8"/>
      <c r="N24" s="8"/>
      <c r="O24" s="62"/>
    </row>
    <row r="25" spans="1:15" ht="19.5" thickTop="1" thickBot="1" x14ac:dyDescent="0.3">
      <c r="A25" s="59" t="s">
        <v>27</v>
      </c>
      <c r="B25" s="59"/>
      <c r="C25" s="59"/>
      <c r="D25" s="59"/>
      <c r="E25" s="59"/>
      <c r="F25" s="59"/>
      <c r="G25" s="59"/>
      <c r="H25" s="60" t="s">
        <v>28</v>
      </c>
      <c r="I25" s="60"/>
      <c r="J25" s="60"/>
      <c r="K25" s="60" t="s">
        <v>29</v>
      </c>
      <c r="L25" s="60"/>
      <c r="M25" s="61"/>
      <c r="N25" s="66">
        <f>N27+N28+N30+N31+N32+N34+N35+N36+N37+N38</f>
        <v>0</v>
      </c>
      <c r="O25" s="62">
        <f>IF(N25&gt;30,30,N25)</f>
        <v>0</v>
      </c>
    </row>
    <row r="26" spans="1:15" ht="16.5" thickTop="1" thickBot="1" x14ac:dyDescent="0.3">
      <c r="A26" s="69" t="s">
        <v>30</v>
      </c>
      <c r="B26" s="70"/>
      <c r="C26" s="70"/>
      <c r="D26" s="70"/>
      <c r="E26" s="70"/>
      <c r="F26" s="70"/>
      <c r="G26" s="71"/>
      <c r="H26" s="10" t="s">
        <v>31</v>
      </c>
      <c r="I26" s="11" t="s">
        <v>32</v>
      </c>
      <c r="J26" s="12" t="s">
        <v>33</v>
      </c>
      <c r="K26" s="12" t="s">
        <v>34</v>
      </c>
      <c r="L26" s="12" t="s">
        <v>35</v>
      </c>
      <c r="M26" s="13" t="s">
        <v>33</v>
      </c>
      <c r="N26" s="67"/>
      <c r="O26" s="62"/>
    </row>
    <row r="27" spans="1:15" ht="15.75" thickTop="1" thickBot="1" x14ac:dyDescent="0.25">
      <c r="A27" s="37" t="s">
        <v>36</v>
      </c>
      <c r="B27" s="37"/>
      <c r="C27" s="37"/>
      <c r="D27" s="37"/>
      <c r="E27" s="37"/>
      <c r="F27" s="37"/>
      <c r="G27" s="37"/>
      <c r="H27" s="8"/>
      <c r="I27" s="8"/>
      <c r="J27" s="8"/>
      <c r="K27" s="8"/>
      <c r="L27" s="8"/>
      <c r="M27" s="14"/>
      <c r="N27" s="15">
        <f>(H27*3)+(I27*1)+(J27*0.5)+(K27*1.5)+(L27*0.5)+(M27*0.25)</f>
        <v>0</v>
      </c>
      <c r="O27" s="68"/>
    </row>
    <row r="28" spans="1:15" ht="15.75" thickTop="1" thickBot="1" x14ac:dyDescent="0.25">
      <c r="A28" s="37" t="s">
        <v>37</v>
      </c>
      <c r="B28" s="37"/>
      <c r="C28" s="37"/>
      <c r="D28" s="37"/>
      <c r="E28" s="37"/>
      <c r="F28" s="37"/>
      <c r="G28" s="37"/>
      <c r="H28" s="8"/>
      <c r="I28" s="8"/>
      <c r="J28" s="8"/>
      <c r="K28" s="8"/>
      <c r="L28" s="8"/>
      <c r="M28" s="14"/>
      <c r="N28" s="15">
        <f>(H28*3)+(I28*1)+(J28*0.5)+(K28*1.5)+(L28*0.5)+(M28*0.25)</f>
        <v>0</v>
      </c>
      <c r="O28" s="68"/>
    </row>
    <row r="29" spans="1:15" ht="15.75" thickTop="1" thickBot="1" x14ac:dyDescent="0.25">
      <c r="A29" s="72"/>
      <c r="B29" s="73"/>
      <c r="C29" s="73"/>
      <c r="D29" s="73"/>
      <c r="E29" s="73"/>
      <c r="F29" s="73"/>
      <c r="G29" s="74"/>
      <c r="H29" s="75" t="s">
        <v>38</v>
      </c>
      <c r="I29" s="75"/>
      <c r="J29" s="6" t="s">
        <v>39</v>
      </c>
      <c r="K29" s="6" t="s">
        <v>40</v>
      </c>
      <c r="L29" s="76"/>
      <c r="M29" s="77"/>
      <c r="N29" s="16"/>
      <c r="O29" s="68"/>
    </row>
    <row r="30" spans="1:15" ht="15.75" thickTop="1" thickBot="1" x14ac:dyDescent="0.25">
      <c r="A30" s="37" t="s">
        <v>41</v>
      </c>
      <c r="B30" s="37"/>
      <c r="C30" s="37"/>
      <c r="D30" s="37"/>
      <c r="E30" s="37"/>
      <c r="F30" s="37"/>
      <c r="G30" s="37"/>
      <c r="H30" s="80"/>
      <c r="I30" s="80"/>
      <c r="J30" s="8"/>
      <c r="K30" s="8"/>
      <c r="L30" s="78"/>
      <c r="M30" s="79"/>
      <c r="N30" s="17">
        <f>(H30*5)+(J30*2)+(K30*0.5)</f>
        <v>0</v>
      </c>
      <c r="O30" s="68"/>
    </row>
    <row r="31" spans="1:15" ht="15.75" thickTop="1" thickBot="1" x14ac:dyDescent="0.25">
      <c r="A31" s="37" t="s">
        <v>42</v>
      </c>
      <c r="B31" s="37"/>
      <c r="C31" s="37"/>
      <c r="D31" s="37"/>
      <c r="E31" s="37"/>
      <c r="F31" s="37"/>
      <c r="G31" s="37"/>
      <c r="H31" s="80"/>
      <c r="I31" s="80"/>
      <c r="J31" s="8"/>
      <c r="K31" s="8"/>
      <c r="L31" s="78"/>
      <c r="M31" s="79"/>
      <c r="N31" s="17">
        <f>(H31*4)+(J31*1.5)+(K31*0.5)</f>
        <v>0</v>
      </c>
      <c r="O31" s="68"/>
    </row>
    <row r="32" spans="1:15" ht="15.75" thickTop="1" thickBot="1" x14ac:dyDescent="0.25">
      <c r="A32" s="37" t="s">
        <v>43</v>
      </c>
      <c r="B32" s="37"/>
      <c r="C32" s="37"/>
      <c r="D32" s="37"/>
      <c r="E32" s="37"/>
      <c r="F32" s="37"/>
      <c r="G32" s="37"/>
      <c r="H32" s="80"/>
      <c r="I32" s="80"/>
      <c r="J32" s="8"/>
      <c r="K32" s="8"/>
      <c r="L32" s="78"/>
      <c r="M32" s="79"/>
      <c r="N32" s="17">
        <f>(H32*3)+(J32*1)+(K32*0.5)</f>
        <v>0</v>
      </c>
      <c r="O32" s="68"/>
    </row>
    <row r="33" spans="1:15" ht="15.75" thickTop="1" thickBot="1" x14ac:dyDescent="0.25">
      <c r="A33" s="72"/>
      <c r="B33" s="73"/>
      <c r="C33" s="73"/>
      <c r="D33" s="73"/>
      <c r="E33" s="73"/>
      <c r="F33" s="73"/>
      <c r="G33" s="74"/>
      <c r="H33" s="18" t="s">
        <v>44</v>
      </c>
      <c r="I33" s="18" t="s">
        <v>45</v>
      </c>
      <c r="J33" s="6" t="s">
        <v>33</v>
      </c>
      <c r="K33" s="76"/>
      <c r="L33" s="79"/>
      <c r="M33" s="79"/>
      <c r="N33" s="81"/>
      <c r="O33" s="68"/>
    </row>
    <row r="34" spans="1:15" ht="15.75" thickTop="1" thickBot="1" x14ac:dyDescent="0.25">
      <c r="A34" s="82" t="s">
        <v>46</v>
      </c>
      <c r="B34" s="82"/>
      <c r="C34" s="82"/>
      <c r="D34" s="82"/>
      <c r="E34" s="82"/>
      <c r="F34" s="82"/>
      <c r="G34" s="82"/>
      <c r="H34" s="8"/>
      <c r="I34" s="19"/>
      <c r="J34" s="8"/>
      <c r="K34" s="20"/>
      <c r="L34" s="21"/>
      <c r="M34" s="22"/>
      <c r="N34" s="17">
        <f>(H34*3)+(I34*1.5)+(J34*0.5)</f>
        <v>0</v>
      </c>
      <c r="O34" s="68"/>
    </row>
    <row r="35" spans="1:15" ht="15.75" thickTop="1" thickBot="1" x14ac:dyDescent="0.25">
      <c r="A35" s="56" t="s">
        <v>47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8"/>
      <c r="M35" s="14"/>
      <c r="N35" s="17">
        <f>M35*1</f>
        <v>0</v>
      </c>
      <c r="O35" s="68"/>
    </row>
    <row r="36" spans="1:15" ht="15.75" thickTop="1" thickBot="1" x14ac:dyDescent="0.25">
      <c r="A36" s="56" t="s">
        <v>48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8"/>
      <c r="M36" s="14"/>
      <c r="N36" s="17">
        <f>M36*2</f>
        <v>0</v>
      </c>
      <c r="O36" s="68"/>
    </row>
    <row r="37" spans="1:15" ht="15.75" thickTop="1" thickBot="1" x14ac:dyDescent="0.25">
      <c r="A37" s="56" t="s">
        <v>49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8"/>
      <c r="M37" s="14"/>
      <c r="N37" s="17">
        <f>M37*2</f>
        <v>0</v>
      </c>
      <c r="O37" s="68"/>
    </row>
    <row r="38" spans="1:15" ht="15.75" thickTop="1" thickBot="1" x14ac:dyDescent="0.25">
      <c r="A38" s="56" t="s">
        <v>50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8"/>
      <c r="M38" s="14"/>
      <c r="N38" s="17">
        <f>M38*5</f>
        <v>0</v>
      </c>
      <c r="O38" s="68"/>
    </row>
    <row r="39" spans="1:15" ht="19.5" thickTop="1" thickBot="1" x14ac:dyDescent="0.3">
      <c r="A39" s="63" t="s">
        <v>51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5"/>
      <c r="M39" s="23" t="s">
        <v>52</v>
      </c>
      <c r="N39" s="24"/>
      <c r="O39" s="86">
        <f>IF(N46&gt;=35,35,N46)</f>
        <v>0</v>
      </c>
    </row>
    <row r="40" spans="1:15" ht="15" thickBot="1" x14ac:dyDescent="0.25">
      <c r="A40" s="89" t="s">
        <v>53</v>
      </c>
      <c r="B40" s="90"/>
      <c r="C40" s="90"/>
      <c r="D40" s="90"/>
      <c r="E40" s="91"/>
      <c r="F40" s="6" t="s">
        <v>54</v>
      </c>
      <c r="G40" s="98"/>
      <c r="H40" s="99"/>
      <c r="I40" s="99"/>
      <c r="J40" s="99"/>
      <c r="K40" s="99"/>
      <c r="L40" s="100"/>
      <c r="M40" s="25"/>
      <c r="N40" s="26">
        <f t="shared" ref="N40:N45" si="0">IF(M40="",0,IF(M40=0,5,10))</f>
        <v>0</v>
      </c>
      <c r="O40" s="87"/>
    </row>
    <row r="41" spans="1:15" ht="15" thickBot="1" x14ac:dyDescent="0.25">
      <c r="A41" s="92"/>
      <c r="B41" s="93"/>
      <c r="C41" s="93"/>
      <c r="D41" s="93"/>
      <c r="E41" s="94"/>
      <c r="F41" s="6" t="s">
        <v>55</v>
      </c>
      <c r="G41" s="98"/>
      <c r="H41" s="99"/>
      <c r="I41" s="99"/>
      <c r="J41" s="99"/>
      <c r="K41" s="99"/>
      <c r="L41" s="100"/>
      <c r="M41" s="25"/>
      <c r="N41" s="26">
        <f t="shared" si="0"/>
        <v>0</v>
      </c>
      <c r="O41" s="87"/>
    </row>
    <row r="42" spans="1:15" ht="15" thickBot="1" x14ac:dyDescent="0.25">
      <c r="A42" s="95"/>
      <c r="B42" s="96"/>
      <c r="C42" s="96"/>
      <c r="D42" s="96"/>
      <c r="E42" s="97"/>
      <c r="F42" s="6" t="s">
        <v>56</v>
      </c>
      <c r="G42" s="98"/>
      <c r="H42" s="99"/>
      <c r="I42" s="99"/>
      <c r="J42" s="99"/>
      <c r="K42" s="99"/>
      <c r="L42" s="100"/>
      <c r="M42" s="25"/>
      <c r="N42" s="26">
        <f t="shared" si="0"/>
        <v>0</v>
      </c>
      <c r="O42" s="87"/>
    </row>
    <row r="43" spans="1:15" ht="15" thickBot="1" x14ac:dyDescent="0.25">
      <c r="A43" s="89" t="s">
        <v>57</v>
      </c>
      <c r="B43" s="90"/>
      <c r="C43" s="90"/>
      <c r="D43" s="90"/>
      <c r="E43" s="91"/>
      <c r="F43" s="6" t="s">
        <v>54</v>
      </c>
      <c r="G43" s="98"/>
      <c r="H43" s="99"/>
      <c r="I43" s="99"/>
      <c r="J43" s="99"/>
      <c r="K43" s="99"/>
      <c r="L43" s="100"/>
      <c r="M43" s="25"/>
      <c r="N43" s="26">
        <f t="shared" si="0"/>
        <v>0</v>
      </c>
      <c r="O43" s="87"/>
    </row>
    <row r="44" spans="1:15" ht="15" thickBot="1" x14ac:dyDescent="0.25">
      <c r="A44" s="92"/>
      <c r="B44" s="93"/>
      <c r="C44" s="93"/>
      <c r="D44" s="93"/>
      <c r="E44" s="94"/>
      <c r="F44" s="6" t="s">
        <v>55</v>
      </c>
      <c r="G44" s="98"/>
      <c r="H44" s="99"/>
      <c r="I44" s="99"/>
      <c r="J44" s="99"/>
      <c r="K44" s="99"/>
      <c r="L44" s="100"/>
      <c r="M44" s="25"/>
      <c r="N44" s="26">
        <f t="shared" si="0"/>
        <v>0</v>
      </c>
      <c r="O44" s="87"/>
    </row>
    <row r="45" spans="1:15" ht="15" thickBot="1" x14ac:dyDescent="0.25">
      <c r="A45" s="95"/>
      <c r="B45" s="96"/>
      <c r="C45" s="96"/>
      <c r="D45" s="96"/>
      <c r="E45" s="97"/>
      <c r="F45" s="6" t="s">
        <v>56</v>
      </c>
      <c r="G45" s="98"/>
      <c r="H45" s="99"/>
      <c r="I45" s="99"/>
      <c r="J45" s="99"/>
      <c r="K45" s="99"/>
      <c r="L45" s="100"/>
      <c r="M45" s="25"/>
      <c r="N45" s="26">
        <f t="shared" si="0"/>
        <v>0</v>
      </c>
      <c r="O45" s="88"/>
    </row>
    <row r="46" spans="1:15" ht="18.75" thickBot="1" x14ac:dyDescent="0.3">
      <c r="A46" s="83" t="s">
        <v>58</v>
      </c>
      <c r="B46" s="84"/>
      <c r="C46" s="84"/>
      <c r="D46" s="84"/>
      <c r="E46" s="84"/>
      <c r="F46" s="84"/>
      <c r="G46" s="84"/>
      <c r="H46" s="84"/>
      <c r="I46" s="84"/>
      <c r="J46" s="84"/>
      <c r="K46" s="85"/>
      <c r="L46" s="27"/>
      <c r="M46" s="28"/>
      <c r="N46" s="29">
        <f>N40+N41+N42+N43+N44+N45</f>
        <v>0</v>
      </c>
      <c r="O46" s="30"/>
    </row>
    <row r="47" spans="1:15" ht="18.75" thickBot="1" x14ac:dyDescent="0.3">
      <c r="A47" s="6" t="s">
        <v>59</v>
      </c>
      <c r="B47" s="75" t="s">
        <v>60</v>
      </c>
      <c r="C47" s="75"/>
      <c r="D47" s="75" t="s">
        <v>61</v>
      </c>
      <c r="E47" s="75"/>
      <c r="F47" s="75" t="s">
        <v>62</v>
      </c>
      <c r="G47" s="75"/>
      <c r="H47" s="75" t="s">
        <v>63</v>
      </c>
      <c r="I47" s="75"/>
      <c r="J47" s="75" t="s">
        <v>64</v>
      </c>
      <c r="K47" s="75"/>
      <c r="L47" s="27"/>
      <c r="M47" s="28"/>
      <c r="N47" s="28"/>
      <c r="O47" s="30"/>
    </row>
    <row r="48" spans="1:15" ht="18.75" thickBot="1" x14ac:dyDescent="0.3">
      <c r="A48" s="6" t="s">
        <v>65</v>
      </c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27"/>
      <c r="M48" s="28"/>
      <c r="N48" s="28"/>
      <c r="O48" s="30"/>
    </row>
    <row r="49" spans="1:15" ht="18.75" thickBot="1" x14ac:dyDescent="0.3">
      <c r="A49" s="6" t="s">
        <v>66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27"/>
      <c r="M49" s="28"/>
      <c r="N49" s="28"/>
      <c r="O49" s="30"/>
    </row>
    <row r="50" spans="1:15" ht="18.75" thickBot="1" x14ac:dyDescent="0.3">
      <c r="A50" s="101" t="s">
        <v>67</v>
      </c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3"/>
    </row>
    <row r="51" spans="1:15" ht="15.75" thickTop="1" thickBot="1" x14ac:dyDescent="0.25">
      <c r="A51" s="37" t="s">
        <v>68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14"/>
      <c r="N51" s="31">
        <f>M51*4</f>
        <v>0</v>
      </c>
      <c r="O51" s="86">
        <f>N51+N52+N53</f>
        <v>0</v>
      </c>
    </row>
    <row r="52" spans="1:15" ht="15" thickBot="1" x14ac:dyDescent="0.25">
      <c r="A52" s="37" t="s">
        <v>69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14"/>
      <c r="N52" s="31">
        <f>M52*1.5</f>
        <v>0</v>
      </c>
      <c r="O52" s="87"/>
    </row>
    <row r="53" spans="1:15" ht="15" thickBot="1" x14ac:dyDescent="0.25">
      <c r="A53" s="37" t="s">
        <v>70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14"/>
      <c r="N53" s="31">
        <f>M53*1.5</f>
        <v>0</v>
      </c>
      <c r="O53" s="88"/>
    </row>
    <row r="54" spans="1:15" ht="15.75" thickBot="1" x14ac:dyDescent="0.3">
      <c r="A54" s="104" t="s">
        <v>81</v>
      </c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6"/>
    </row>
    <row r="55" spans="1:15" ht="15" thickBot="1" x14ac:dyDescent="0.25">
      <c r="A55" s="6" t="s">
        <v>71</v>
      </c>
      <c r="B55" s="109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1"/>
    </row>
    <row r="56" spans="1:15" ht="15.75" thickTop="1" thickBot="1" x14ac:dyDescent="0.25">
      <c r="A56" s="37" t="s">
        <v>72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14"/>
      <c r="N56" s="31">
        <f>IF(M56&gt;=17,8,IF(M56&gt;=15,6,IF(M56=14,4,IF(M56=13,2,IF(M56&gt;=12,0,0)))))</f>
        <v>0</v>
      </c>
      <c r="O56" s="86">
        <f>IF(M56="",0,N56+N57+N58)</f>
        <v>0</v>
      </c>
    </row>
    <row r="57" spans="1:15" ht="15" thickBot="1" x14ac:dyDescent="0.25">
      <c r="A57" s="37" t="s">
        <v>80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14"/>
      <c r="N57" s="31">
        <f>IF(M57&gt;=17,8,IF(M57&gt;=15,6,IF(M57=14,4,IF(M57=13,2,IF(M57&gt;=12,0,0)))))</f>
        <v>0</v>
      </c>
      <c r="O57" s="87"/>
    </row>
    <row r="58" spans="1:15" ht="15" thickBot="1" x14ac:dyDescent="0.25">
      <c r="A58" s="115" t="s">
        <v>82</v>
      </c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4"/>
      <c r="N58" s="31">
        <f>IF(M58&gt;=17,8,IF(M58&gt;=15,6,IF(M58=14,4,IF(M58=13,2,IF(M58&gt;=12,0,0)))))</f>
        <v>0</v>
      </c>
      <c r="O58" s="88"/>
    </row>
    <row r="59" spans="1:15" ht="15" thickBot="1" x14ac:dyDescent="0.25">
      <c r="A59" s="6" t="s">
        <v>73</v>
      </c>
      <c r="B59" s="112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4"/>
    </row>
    <row r="60" spans="1:15" ht="15.75" thickTop="1" thickBot="1" x14ac:dyDescent="0.25">
      <c r="A60" s="37" t="s">
        <v>72</v>
      </c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14"/>
      <c r="N60" s="31">
        <f>IF(M60&gt;=17,10,IF(M60&gt;=14,8,IF(M60&gt;=10,6,0)))</f>
        <v>0</v>
      </c>
      <c r="O60" s="86">
        <f>IF(M60="",0,N60+N61+N62)</f>
        <v>0</v>
      </c>
    </row>
    <row r="61" spans="1:15" ht="15" thickBot="1" x14ac:dyDescent="0.25">
      <c r="A61" s="37" t="s">
        <v>74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14"/>
      <c r="N61" s="31">
        <f t="shared" ref="N61:N62" si="1">IF(M61&gt;=17,10,IF(M61&gt;=14,8,IF(M61&gt;=10,6,0)))</f>
        <v>0</v>
      </c>
      <c r="O61" s="87"/>
    </row>
    <row r="62" spans="1:15" ht="15" thickBot="1" x14ac:dyDescent="0.25">
      <c r="A62" s="37" t="s">
        <v>75</v>
      </c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14"/>
      <c r="N62" s="31">
        <f t="shared" si="1"/>
        <v>0</v>
      </c>
      <c r="O62" s="88"/>
    </row>
    <row r="63" spans="1:15" ht="15.75" thickTop="1" thickBot="1" x14ac:dyDescent="0.25">
      <c r="B63" s="107" t="s">
        <v>76</v>
      </c>
      <c r="C63" s="107"/>
      <c r="D63" s="107"/>
      <c r="E63" s="32"/>
      <c r="F63" s="32"/>
      <c r="G63" s="107" t="s">
        <v>77</v>
      </c>
      <c r="H63" s="107"/>
      <c r="I63" s="107"/>
      <c r="N63" s="33" t="s">
        <v>78</v>
      </c>
      <c r="O63" s="34" t="e">
        <f>O60+O56+O51+O39+O25+O17+O13</f>
        <v>#VALUE!</v>
      </c>
    </row>
    <row r="64" spans="1:15" ht="15.75" thickTop="1" thickBot="1" x14ac:dyDescent="0.25">
      <c r="B64" s="108"/>
      <c r="C64" s="108"/>
      <c r="D64" s="108"/>
      <c r="E64" s="32"/>
      <c r="F64" s="32"/>
      <c r="G64" s="108"/>
      <c r="H64" s="108"/>
      <c r="I64" s="108"/>
    </row>
    <row r="65" spans="1:1" ht="15" x14ac:dyDescent="0.25">
      <c r="A65" s="116" t="s">
        <v>85</v>
      </c>
    </row>
  </sheetData>
  <mergeCells count="103">
    <mergeCell ref="A60:L60"/>
    <mergeCell ref="O60:O62"/>
    <mergeCell ref="A61:L61"/>
    <mergeCell ref="A62:L62"/>
    <mergeCell ref="B63:C64"/>
    <mergeCell ref="D63:D64"/>
    <mergeCell ref="G63:H64"/>
    <mergeCell ref="I63:I64"/>
    <mergeCell ref="B55:O55"/>
    <mergeCell ref="A56:L56"/>
    <mergeCell ref="O56:O58"/>
    <mergeCell ref="A57:L57"/>
    <mergeCell ref="A58:L58"/>
    <mergeCell ref="B59:O59"/>
    <mergeCell ref="A50:O50"/>
    <mergeCell ref="A51:L51"/>
    <mergeCell ref="O51:O53"/>
    <mergeCell ref="A52:L52"/>
    <mergeCell ref="A53:L53"/>
    <mergeCell ref="A54:O54"/>
    <mergeCell ref="B48:C48"/>
    <mergeCell ref="D48:E48"/>
    <mergeCell ref="F48:G48"/>
    <mergeCell ref="H48:I48"/>
    <mergeCell ref="J48:K48"/>
    <mergeCell ref="B49:C49"/>
    <mergeCell ref="D49:E49"/>
    <mergeCell ref="F49:G49"/>
    <mergeCell ref="H49:I49"/>
    <mergeCell ref="J49:K49"/>
    <mergeCell ref="A46:K46"/>
    <mergeCell ref="B47:C47"/>
    <mergeCell ref="D47:E47"/>
    <mergeCell ref="F47:G47"/>
    <mergeCell ref="H47:I47"/>
    <mergeCell ref="J47:K47"/>
    <mergeCell ref="A39:L39"/>
    <mergeCell ref="O39:O45"/>
    <mergeCell ref="A40:E42"/>
    <mergeCell ref="G40:L40"/>
    <mergeCell ref="G41:L41"/>
    <mergeCell ref="G42:L42"/>
    <mergeCell ref="A43:E45"/>
    <mergeCell ref="G43:L43"/>
    <mergeCell ref="G44:L44"/>
    <mergeCell ref="G45:L45"/>
    <mergeCell ref="L29:M32"/>
    <mergeCell ref="A30:G30"/>
    <mergeCell ref="H30:I30"/>
    <mergeCell ref="M33:N33"/>
    <mergeCell ref="A34:G34"/>
    <mergeCell ref="A35:L35"/>
    <mergeCell ref="A36:L36"/>
    <mergeCell ref="A37:L37"/>
    <mergeCell ref="A38:L38"/>
    <mergeCell ref="A31:G31"/>
    <mergeCell ref="H31:I31"/>
    <mergeCell ref="A32:G32"/>
    <mergeCell ref="H32:I32"/>
    <mergeCell ref="A33:G33"/>
    <mergeCell ref="K33:L33"/>
    <mergeCell ref="A21:M21"/>
    <mergeCell ref="A22:M22"/>
    <mergeCell ref="A23:M23"/>
    <mergeCell ref="A24:M24"/>
    <mergeCell ref="A25:G25"/>
    <mergeCell ref="H25:J25"/>
    <mergeCell ref="K25:M25"/>
    <mergeCell ref="A13:N13"/>
    <mergeCell ref="O13:O16"/>
    <mergeCell ref="A14:M14"/>
    <mergeCell ref="A15:M15"/>
    <mergeCell ref="A16:M16"/>
    <mergeCell ref="A17:N17"/>
    <mergeCell ref="O17:O24"/>
    <mergeCell ref="A18:M18"/>
    <mergeCell ref="A19:M19"/>
    <mergeCell ref="A20:M20"/>
    <mergeCell ref="N25:N26"/>
    <mergeCell ref="O25:O38"/>
    <mergeCell ref="A26:G26"/>
    <mergeCell ref="A27:G27"/>
    <mergeCell ref="A28:G28"/>
    <mergeCell ref="A29:G29"/>
    <mergeCell ref="H29:I29"/>
    <mergeCell ref="A7:B7"/>
    <mergeCell ref="C7:F7"/>
    <mergeCell ref="H7:I7"/>
    <mergeCell ref="A8:D8"/>
    <mergeCell ref="A9:N9"/>
    <mergeCell ref="O9:O12"/>
    <mergeCell ref="A10:N10"/>
    <mergeCell ref="A11:N11"/>
    <mergeCell ref="A12:N12"/>
    <mergeCell ref="A1:M1"/>
    <mergeCell ref="A2:M2"/>
    <mergeCell ref="A3:M3"/>
    <mergeCell ref="A4:M4"/>
    <mergeCell ref="D5:J5"/>
    <mergeCell ref="A6:B6"/>
    <mergeCell ref="C6:D6"/>
    <mergeCell ref="E6:F6"/>
    <mergeCell ref="H6:I6"/>
  </mergeCells>
  <dataValidations count="18">
    <dataValidation allowBlank="1" showInputMessage="1" showErrorMessage="1" prompt="تعداد واحد های درسی با احتساب ضرایب کارشناسی ارشد و دکتری قید شود." sqref="N22:N23"/>
    <dataValidation type="whole" allowBlank="1" showInputMessage="1" showErrorMessage="1" error="فقط اعداد صفر یا یک ثبت گردد._x000a_" prompt="یک برای بلی و صفر برای خیر استفاده گردد." sqref="M51">
      <formula1>0</formula1>
      <formula2>1</formula2>
    </dataValidation>
    <dataValidation allowBlank="1" showInputMessage="1" showErrorMessage="1" error="فقط اعداد صفر یا یک میتواند ثبت شود." prompt="عدد یک برای بلی و صفر برای خیر ثبت گردد_x000a_" sqref="M52"/>
    <dataValidation type="whole" allowBlank="1" showInputMessage="1" showErrorMessage="1" error="نمره ما بین 0 تا 20 " prompt="نمره ما بین 0 تا 20" sqref="M56">
      <formula1>0</formula1>
      <formula2>20</formula2>
    </dataValidation>
    <dataValidation type="whole" allowBlank="1" showInputMessage="1" showErrorMessage="1" error="نمره ما بین 0 تا 20" prompt="نمره بین 0 تا 20" sqref="M57">
      <formula1>0</formula1>
      <formula2>20</formula2>
    </dataValidation>
    <dataValidation type="whole" allowBlank="1" showInputMessage="1" showErrorMessage="1" error="نمره ما بین 0 تا 20 مجاز است_x000a_" prompt="نمره ما بین 0 تا 20_x000a_" sqref="M58">
      <formula1>0</formula1>
      <formula2>20</formula2>
    </dataValidation>
    <dataValidation type="whole" allowBlank="1" showInputMessage="1" showErrorMessage="1" error="نمر ما بین 0 تا 20 مجاز است" prompt="نمره ما بین 0 تا 20" sqref="M60">
      <formula1>0</formula1>
      <formula2>20</formula2>
    </dataValidation>
    <dataValidation type="whole" allowBlank="1" showInputMessage="1" showErrorMessage="1" error="نمره بین 0 تا 20 مجاز است" prompt="نمره ما بین 0 تا 20" sqref="M61">
      <formula1>0</formula1>
      <formula2>20</formula2>
    </dataValidation>
    <dataValidation type="whole" allowBlank="1" showInputMessage="1" showErrorMessage="1" error="نمره بین 0 تا 20 مجاز است" prompt="نمره بین 0 تا 20 " sqref="M62">
      <formula1>0</formula1>
      <formula2>20</formula2>
    </dataValidation>
    <dataValidation allowBlank="1" showInputMessage="1" showErrorMessage="1" prompt="تعداد واحد درسی با احتساب ضرایب برای کارشناسی ارشد و دکتری نوشته شود." sqref="N24"/>
    <dataValidation type="whole" allowBlank="1" showInputMessage="1" showErrorMessage="1" error="جواب 0 یا 1 می تواند باشد_x000a_" prompt="برای جواب بلی 1 و خیر 0 ثبت گردد" sqref="M40">
      <formula1>0</formula1>
      <formula2>1</formula2>
    </dataValidation>
    <dataValidation type="whole" allowBlank="1" showInputMessage="1" showErrorMessage="1" prompt="برای جواب بلی 1 و خیر 0 ثبت گردد" sqref="M41:M45">
      <formula1>0</formula1>
      <formula2>1</formula2>
    </dataValidation>
    <dataValidation type="whole" allowBlank="1" showInputMessage="1" showErrorMessage="1" error="فقط صفر و یک مجاز است" prompt="عدد 1 برای بلی و صفر برای خیر وارد گردد" sqref="N14">
      <formula1>0</formula1>
      <formula2>1</formula2>
    </dataValidation>
    <dataValidation type="whole" allowBlank="1" showInputMessage="1" showErrorMessage="1" error="فقط صفر یا یک مجاز است" prompt="یک برای بلی و صفر برای خیر استفاده شود." sqref="N15">
      <formula1>0</formula1>
      <formula2>1</formula2>
    </dataValidation>
    <dataValidation allowBlank="1" showInputMessage="1" showErrorMessage="1" prompt="تعداد واحد های درسی با احتساب ضرایب کارشناسی ارشد و دکتری " sqref="N18"/>
    <dataValidation allowBlank="1" showInputMessage="1" showErrorMessage="1" prompt="تعداد واحد های درسی با احتساب ضرایب کارشناسی ارشد و دکتری" sqref="N19"/>
    <dataValidation allowBlank="1" showInputMessage="1" showErrorMessage="1" prompt="تعداد واحد های درسی با احتساب ضرایب کارشناسی ارشد و دکتری_x000a_" sqref="N20"/>
    <dataValidation type="whole" allowBlank="1" showInputMessage="1" showErrorMessage="1" error="مابین 0 تا 6 می توان نوشت." prompt="تعداد روز ثبت شود" sqref="N16">
      <formula1>0</formula1>
      <formula2>6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P30Download.com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sjghaem</dc:creator>
  <cp:lastModifiedBy>sjghaem</cp:lastModifiedBy>
  <dcterms:created xsi:type="dcterms:W3CDTF">2021-03-13T10:56:20Z</dcterms:created>
  <dcterms:modified xsi:type="dcterms:W3CDTF">2021-03-14T06:49:10Z</dcterms:modified>
</cp:coreProperties>
</file>